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Claire's Work\OASPA\Communications\Blog\OASPA Members CC BY Use to 2013 for Blog_jpg\"/>
    </mc:Choice>
  </mc:AlternateContent>
  <bookViews>
    <workbookView xWindow="-27060" yWindow="-375" windowWidth="21840" windowHeight="13740"/>
  </bookViews>
  <sheets>
    <sheet name="CC BY - OA-only Journals" sheetId="2" r:id="rId1"/>
    <sheet name="Other licenses - OA-only" sheetId="3" r:id="rId2"/>
    <sheet name="OA articles in Hybrid Journals" sheetId="4" r:id="rId3"/>
    <sheet name="DOAB Growth" sheetId="5" r:id="rId4"/>
    <sheet name="DOAB Numbers - Licenses" sheetId="6" r:id="rId5"/>
    <sheet name="Sheet4" sheetId="8" r:id="rId6"/>
  </sheets>
  <calcPr calcId="152511"/>
</workbook>
</file>

<file path=xl/calcChain.xml><?xml version="1.0" encoding="utf-8"?>
<calcChain xmlns="http://schemas.openxmlformats.org/spreadsheetml/2006/main">
  <c r="N13" i="6" l="1"/>
  <c r="K13" i="6"/>
  <c r="O13" i="6" s="1"/>
  <c r="H13" i="6"/>
  <c r="E13" i="6"/>
  <c r="C13" i="6"/>
  <c r="F13" i="6" s="1"/>
  <c r="B13" i="6"/>
  <c r="O11" i="6"/>
  <c r="C11" i="6"/>
  <c r="F11" i="6" s="1"/>
  <c r="I11" i="6" s="1"/>
  <c r="L11" i="6" s="1"/>
  <c r="O10" i="6"/>
  <c r="F10" i="6"/>
  <c r="I10" i="6" s="1"/>
  <c r="L10" i="6" s="1"/>
  <c r="D10" i="6"/>
  <c r="C10" i="6"/>
  <c r="O9" i="6"/>
  <c r="C9" i="6"/>
  <c r="F9" i="6" s="1"/>
  <c r="I9" i="6" s="1"/>
  <c r="L9" i="6" s="1"/>
  <c r="O8" i="6"/>
  <c r="F8" i="6"/>
  <c r="I8" i="6" s="1"/>
  <c r="L8" i="6" s="1"/>
  <c r="D8" i="6"/>
  <c r="C8" i="6"/>
  <c r="O7" i="6"/>
  <c r="C7" i="6"/>
  <c r="F7" i="6" s="1"/>
  <c r="I7" i="6" s="1"/>
  <c r="L7" i="6" s="1"/>
  <c r="O6" i="6"/>
  <c r="F6" i="6"/>
  <c r="I6" i="6" s="1"/>
  <c r="L6" i="6" s="1"/>
  <c r="D6" i="6"/>
  <c r="C6" i="6"/>
  <c r="O5" i="6"/>
  <c r="C5" i="6"/>
  <c r="F5" i="6" s="1"/>
  <c r="I5" i="6" s="1"/>
  <c r="L5" i="6" l="1"/>
  <c r="L13" i="6" s="1"/>
  <c r="I13" i="6"/>
  <c r="P11" i="6"/>
  <c r="P9" i="6"/>
  <c r="P7" i="6"/>
  <c r="P5" i="6"/>
  <c r="P10" i="6"/>
  <c r="P8" i="6"/>
  <c r="P6" i="6"/>
  <c r="G10" i="6"/>
  <c r="G8" i="6"/>
  <c r="G6" i="6"/>
  <c r="G11" i="6"/>
  <c r="G9" i="6"/>
  <c r="G7" i="6"/>
  <c r="G5" i="6"/>
  <c r="G13" i="6" s="1"/>
  <c r="D13" i="6"/>
  <c r="D5" i="6"/>
  <c r="D7" i="6"/>
  <c r="D9" i="6"/>
  <c r="D11" i="6"/>
  <c r="P13" i="6" l="1"/>
  <c r="J11" i="6"/>
  <c r="J9" i="6"/>
  <c r="J7" i="6"/>
  <c r="J5" i="6"/>
  <c r="J10" i="6"/>
  <c r="J8" i="6"/>
  <c r="J6" i="6"/>
  <c r="M10" i="6"/>
  <c r="M8" i="6"/>
  <c r="M6" i="6"/>
  <c r="M11" i="6"/>
  <c r="M9" i="6"/>
  <c r="M7" i="6"/>
  <c r="M5" i="6"/>
  <c r="AJ18" i="2"/>
  <c r="AJ21" i="2"/>
  <c r="AJ22" i="2"/>
  <c r="AJ24" i="2" s="1"/>
  <c r="AJ9" i="2"/>
  <c r="AJ10" i="2"/>
  <c r="AJ11" i="2"/>
  <c r="AJ12" i="2"/>
  <c r="AJ13" i="2"/>
  <c r="AJ14" i="2"/>
  <c r="AJ15" i="2"/>
  <c r="AJ16" i="2"/>
  <c r="AJ17" i="2"/>
  <c r="AJ19" i="2"/>
  <c r="AJ20" i="2"/>
  <c r="AJ8" i="2"/>
  <c r="M13" i="6" l="1"/>
  <c r="J13" i="6"/>
</calcChain>
</file>

<file path=xl/sharedStrings.xml><?xml version="1.0" encoding="utf-8"?>
<sst xmlns="http://schemas.openxmlformats.org/spreadsheetml/2006/main" count="99" uniqueCount="94">
  <si>
    <t>BMC</t>
  </si>
  <si>
    <t>Hindawi</t>
  </si>
  <si>
    <t>PLoS</t>
  </si>
  <si>
    <t>Aggregate</t>
  </si>
  <si>
    <t>Frontiers</t>
  </si>
  <si>
    <t>ZPID</t>
  </si>
  <si>
    <t>AIP</t>
  </si>
  <si>
    <t>MDPI</t>
  </si>
  <si>
    <t>Ecancermedicalscience</t>
  </si>
  <si>
    <t>AOSIS</t>
  </si>
  <si>
    <t>eLife</t>
  </si>
  <si>
    <t>PeerJ</t>
  </si>
  <si>
    <t>Ubiquity Press</t>
  </si>
  <si>
    <t>JMIR Publications</t>
  </si>
  <si>
    <t>Copernicus</t>
  </si>
  <si>
    <t>SSPP</t>
  </si>
  <si>
    <t>OUP</t>
  </si>
  <si>
    <t>Springer Open</t>
  </si>
  <si>
    <t>ScienceOpen</t>
  </si>
  <si>
    <t>IT Con</t>
  </si>
  <si>
    <t>Online Journal of Analytic Combinatorics</t>
  </si>
  <si>
    <t>RoSoc Hybrid</t>
  </si>
  <si>
    <t>Igitur CC BY-NC-ND</t>
  </si>
  <si>
    <t>Igitur no CC license</t>
  </si>
  <si>
    <t>Company of Biologists</t>
  </si>
  <si>
    <t>Hipatia CC BY-NC-ND</t>
  </si>
  <si>
    <t>UiT The Arctic University of Tromsø CC BY-NC</t>
  </si>
  <si>
    <t>CSIC CC BY-NC</t>
  </si>
  <si>
    <t>Quanta</t>
  </si>
  <si>
    <t>Pan-African Medical Journal</t>
  </si>
  <si>
    <t>CUP OA  CC BY-NC-SA</t>
  </si>
  <si>
    <t>CUP OA CC BY-NC-ND</t>
  </si>
  <si>
    <t>CUP Hybrid CC BY</t>
  </si>
  <si>
    <t>CUP Hybrid CC BY-NC-SA</t>
  </si>
  <si>
    <t>CUP Hybrid CC BY-NC-ND</t>
  </si>
  <si>
    <t>NPG OA Journals CC-BY-NC</t>
  </si>
  <si>
    <t>NPG OA Journals CC-BY-NC-ND</t>
  </si>
  <si>
    <t>NPG OA Journals CC-BY-NC-SA</t>
  </si>
  <si>
    <t>NPG Hybrid Journals CC-BY</t>
  </si>
  <si>
    <t>NPG Hybrid Journals CC-BY-NC-ND</t>
  </si>
  <si>
    <t>NPG Hybrid Journals CC-BY-NC-SA</t>
  </si>
  <si>
    <t>Cogitatio</t>
  </si>
  <si>
    <t>IRPA</t>
  </si>
  <si>
    <t>BMJ OA CC BY-NC</t>
  </si>
  <si>
    <t>BMJ Hybrid CC BY</t>
  </si>
  <si>
    <t>BMJ Hybrid CC BY-NC</t>
  </si>
  <si>
    <t>BRILL Full OA NC</t>
  </si>
  <si>
    <t>BRILL Hybrid CC BY</t>
  </si>
  <si>
    <t>BRILL Hybrid CC BY-NC</t>
  </si>
  <si>
    <t>BRILL Hybrid CC BY-NC-ND</t>
  </si>
  <si>
    <t>VGTU CC BY-NC</t>
  </si>
  <si>
    <t>Libertas Academica CC BY-NC</t>
  </si>
  <si>
    <t>WestJEM</t>
  </si>
  <si>
    <t>Ideas in Ecology &amp; Evolution</t>
  </si>
  <si>
    <t>Royal Society</t>
  </si>
  <si>
    <t>Hipatia</t>
  </si>
  <si>
    <t xml:space="preserve">UiT The Arctic University of Tromsø </t>
  </si>
  <si>
    <t>CUP</t>
  </si>
  <si>
    <t>NPG</t>
  </si>
  <si>
    <t>OUP Fully OA Journals CC BY-NC</t>
  </si>
  <si>
    <t>OUP Fully OA Journals CC BY-NC-ND</t>
  </si>
  <si>
    <t>OUP Hybrid Journals CC BY</t>
  </si>
  <si>
    <t>OUP Hybrid Journals CC BY-NC</t>
  </si>
  <si>
    <t>OUP Hybrid Journals CC BY-NC-ND</t>
  </si>
  <si>
    <t>Cumulative:</t>
  </si>
  <si>
    <t>Annual growth number of publishers in DOAB</t>
  </si>
  <si>
    <t xml:space="preserve">Added per year: </t>
  </si>
  <si>
    <t>Books added per year, per license</t>
  </si>
  <si>
    <t>Cumulative 2011</t>
  </si>
  <si>
    <t>% (of cumulative)</t>
  </si>
  <si>
    <t>Cumulative 2012</t>
  </si>
  <si>
    <t>Cumulative 2013</t>
  </si>
  <si>
    <t>Cumulative 2014</t>
  </si>
  <si>
    <t>Cumulative 2015</t>
  </si>
  <si>
    <t>CC by</t>
  </si>
  <si>
    <t>CC by-nc</t>
  </si>
  <si>
    <t>CC by-nc-nd</t>
  </si>
  <si>
    <t>CC by-nc-sa</t>
  </si>
  <si>
    <t>CC by-nd</t>
  </si>
  <si>
    <t>CC by-sa</t>
  </si>
  <si>
    <t>Other</t>
  </si>
  <si>
    <t>Total:</t>
  </si>
  <si>
    <t>OA articles published by OASPA Members in Hybrid journals with CC licenses</t>
  </si>
  <si>
    <t>Uopen Journals (formerly Igitur)</t>
  </si>
  <si>
    <t>Springer Open Choice CC BY</t>
  </si>
  <si>
    <t>Springer Open Choice CC BY-NC</t>
  </si>
  <si>
    <t>BMJ</t>
  </si>
  <si>
    <t>*</t>
  </si>
  <si>
    <t>* Data not supplied by publisher for 2014</t>
  </si>
  <si>
    <t>Number of books (cumulative)</t>
  </si>
  <si>
    <t>Annual growth number of books in DOAB</t>
  </si>
  <si>
    <t>Numbers correct as of 02-03-15</t>
  </si>
  <si>
    <t>OA articles published by OASPA Members in open access-only journals with CC BY license</t>
  </si>
  <si>
    <t>OA articles published by OASPA Members in open access-only journals with licenses other than CC BY</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</si>
</sst>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name val="Arial"/>
    </font>
    <font>
      <sz val="8"/>
      <name val="Arial"/>
      <family val="2"/>
    </font>
    <font>
      <sz val="10"/>
      <name val="Arial"/>
      <family val="2"/>
    </font>
    <font>
      <sz val="11"/>
      <name val="Arial"/>
      <family val="2"/>
    </font>
    <font>
      <sz val="12"/>
      <color theme="1"/>
      <name val="Cambria"/>
    </font>
    <font>
      <b/>
      <sz val="12"/>
      <color theme="1"/>
      <name val="Cambria"/>
    </font>
    <font>
      <sz val="12"/>
      <color rgb="FF000000"/>
      <name val="Cambria"/>
    </font>
    <font>
      <b/>
      <sz val="14"/>
      <color theme="1"/>
      <name val="Cambria"/>
    </font>
    <font>
      <sz val="12"/>
      <color rgb="FF800000"/>
      <name val="Calibri"/>
      <family val="2"/>
      <scheme val="minor"/>
    </font>
    <font>
      <sz val="12"/>
      <color theme="3"/>
      <name val="Calibri"/>
      <family val="2"/>
      <scheme val="minor"/>
    </font>
    <font>
      <b/>
      <sz val="12"/>
      <color theme="1"/>
      <name val="Calibri"/>
      <family val="2"/>
      <scheme val="minor"/>
    </font>
    <font>
      <b/>
      <sz val="12"/>
      <color rgb="FF800000"/>
      <name val="Cambria"/>
    </font>
    <font>
      <b/>
      <sz val="12"/>
      <color theme="3"/>
      <name val="Cambria"/>
    </font>
    <font>
      <b/>
      <sz val="12"/>
      <color rgb="FF000000"/>
      <name val="Cambria"/>
    </font>
    <font>
      <b/>
      <u/>
      <sz val="12"/>
      <name val="Arial"/>
      <family val="2"/>
    </font>
    <font>
      <b/>
      <u/>
      <sz val="10"/>
      <name val="Arial"/>
      <family val="2"/>
    </font>
    <font>
      <sz val="12"/>
      <name val="Cambria"/>
      <family val="1"/>
      <scheme val="major"/>
    </font>
    <font>
      <b/>
      <sz val="12"/>
      <color theme="1"/>
      <name val="Cambria"/>
      <family val="1"/>
    </font>
    <font>
      <sz val="12"/>
      <color theme="1"/>
      <name val="Cambria"/>
      <family val="1"/>
    </font>
    <font>
      <sz val="10"/>
      <color rgb="FF000000"/>
      <name val="Arial"/>
      <family val="2"/>
    </font>
    <font>
      <sz val="14"/>
      <color rgb="FF222222"/>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1">
    <xf numFmtId="0" fontId="0" fillId="0" borderId="0" xfId="0"/>
    <xf numFmtId="0" fontId="0" fillId="0" borderId="0" xfId="0" applyNumberFormat="1"/>
    <xf numFmtId="0" fontId="0" fillId="0" borderId="0" xfId="0" applyFill="1"/>
    <xf numFmtId="0" fontId="0" fillId="0" borderId="0" xfId="0" applyNumberFormat="1" applyFill="1"/>
    <xf numFmtId="0" fontId="2" fillId="0" borderId="0" xfId="0" applyFont="1"/>
    <xf numFmtId="0" fontId="3" fillId="0" borderId="0" xfId="0" applyFont="1"/>
    <xf numFmtId="0" fontId="3" fillId="0" borderId="0" xfId="0" applyFont="1" applyFill="1"/>
    <xf numFmtId="0" fontId="3" fillId="0" borderId="0" xfId="0" applyNumberFormat="1" applyFont="1"/>
    <xf numFmtId="0" fontId="3" fillId="0" borderId="0" xfId="0" applyNumberFormat="1" applyFont="1" applyFill="1"/>
    <xf numFmtId="0" fontId="4" fillId="0" borderId="0" xfId="0" applyFont="1" applyAlignment="1">
      <alignment vertical="center"/>
    </xf>
    <xf numFmtId="0" fontId="4" fillId="0" borderId="0" xfId="0" applyFont="1" applyAlignment="1">
      <alignment horizontal="left" vertical="center" indent="3"/>
    </xf>
    <xf numFmtId="0" fontId="5" fillId="0" borderId="0" xfId="0" applyFont="1" applyAlignment="1">
      <alignment vertical="center"/>
    </xf>
    <xf numFmtId="0" fontId="6" fillId="0" borderId="0" xfId="0" applyFont="1" applyAlignment="1">
      <alignment horizontal="left" vertical="center" indent="3"/>
    </xf>
    <xf numFmtId="0" fontId="7" fillId="0" borderId="0" xfId="0" applyFont="1" applyAlignment="1">
      <alignment vertical="center"/>
    </xf>
    <xf numFmtId="0" fontId="8" fillId="0" borderId="0" xfId="0" applyFont="1"/>
    <xf numFmtId="2" fontId="9" fillId="0" borderId="0" xfId="0" applyNumberFormat="1" applyFont="1"/>
    <xf numFmtId="0" fontId="9" fillId="0" borderId="0" xfId="0" applyFont="1"/>
    <xf numFmtId="0" fontId="13" fillId="0" borderId="0" xfId="0" applyFont="1" applyAlignment="1">
      <alignment vertical="center"/>
    </xf>
    <xf numFmtId="0" fontId="10" fillId="0" borderId="0" xfId="0" applyFont="1" applyAlignment="1">
      <alignment horizontal="center"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2" fontId="12" fillId="0" borderId="0" xfId="0" applyNumberFormat="1" applyFont="1" applyAlignment="1">
      <alignment horizontal="center" vertical="center" wrapText="1"/>
    </xf>
    <xf numFmtId="0" fontId="0" fillId="0" borderId="0" xfId="0" applyAlignment="1">
      <alignment horizontal="center" wrapText="1"/>
    </xf>
    <xf numFmtId="0" fontId="14" fillId="0" borderId="0" xfId="0" applyFont="1"/>
    <xf numFmtId="0" fontId="15" fillId="0" borderId="0" xfId="0" applyFont="1"/>
    <xf numFmtId="0" fontId="3" fillId="0" borderId="0" xfId="0" applyFont="1" applyFill="1" applyAlignment="1">
      <alignment horizontal="right"/>
    </xf>
    <xf numFmtId="0" fontId="16" fillId="0" borderId="0" xfId="0" applyFont="1"/>
    <xf numFmtId="0" fontId="17" fillId="0" borderId="0" xfId="0" applyFont="1" applyAlignment="1">
      <alignment vertical="center"/>
    </xf>
    <xf numFmtId="0" fontId="18" fillId="0" borderId="0" xfId="0" applyFont="1" applyAlignment="1">
      <alignment vertical="center"/>
    </xf>
    <xf numFmtId="0" fontId="20" fillId="0" borderId="0" xfId="0" applyFont="1"/>
    <xf numFmtId="0" fontId="19" fillId="0" borderId="0" xfId="0" applyFont="1"/>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creativecommons.org/publicdomain/zero/1.0/" TargetMode="External"/><Relationship Id="rId1" Type="http://schemas.openxmlformats.org/officeDocument/2006/relationships/hyperlink" Target="http://www.google.co.uk/imgres?imgurl=http://sarafhawkins.com/wp-content/uploads/2014/02/cczero.jpg&amp;imgrefurl=http://sarafhawkins.com/creative-commons-licenses-explained-plain-english/?utm_source%3Dwww.inbound.org&amp;h=175&amp;w=500&amp;tbnid=TDplUOrYE27R3M:&amp;zoom=1&amp;docid=kofVka37mCZzyM&amp;ei=-B9fVZfkI42p7AbU_YG4DA&amp;tbm=isch&amp;ved=0CCMQMygDMA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36</xdr:row>
      <xdr:rowOff>0</xdr:rowOff>
    </xdr:from>
    <xdr:to>
      <xdr:col>2</xdr:col>
      <xdr:colOff>304800</xdr:colOff>
      <xdr:row>37</xdr:row>
      <xdr:rowOff>76200</xdr:rowOff>
    </xdr:to>
    <xdr:sp macro="" textlink="">
      <xdr:nvSpPr>
        <xdr:cNvPr id="1027" name="AutoShape 3" descr="Image result for cc0">
          <a:hlinkClick xmlns:r="http://schemas.openxmlformats.org/officeDocument/2006/relationships" r:id="rId1"/>
        </xdr:cNvPr>
        <xdr:cNvSpPr>
          <a:spLocks noChangeAspect="1" noChangeArrowheads="1"/>
        </xdr:cNvSpPr>
      </xdr:nvSpPr>
      <xdr:spPr bwMode="auto">
        <a:xfrm>
          <a:off x="1619250" y="622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31</xdr:row>
      <xdr:rowOff>39145</xdr:rowOff>
    </xdr:from>
    <xdr:to>
      <xdr:col>4</xdr:col>
      <xdr:colOff>155962</xdr:colOff>
      <xdr:row>34</xdr:row>
      <xdr:rowOff>133351</xdr:rowOff>
    </xdr:to>
    <xdr:pic>
      <xdr:nvPicPr>
        <xdr:cNvPr id="6" name="Picture 5" descr="CC0">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7945" y="5427946"/>
          <a:ext cx="1630380" cy="563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72"/>
  <sheetViews>
    <sheetView tabSelected="1" zoomScale="73" zoomScaleNormal="73" workbookViewId="0">
      <selection activeCell="O28" sqref="O28"/>
    </sheetView>
  </sheetViews>
  <sheetFormatPr defaultColWidth="8.85546875" defaultRowHeight="12.75"/>
  <cols>
    <col min="1" max="1" width="15.140625" customWidth="1"/>
    <col min="2" max="2" width="9.140625" bestFit="1" customWidth="1"/>
    <col min="3" max="3" width="13" customWidth="1"/>
    <col min="4" max="5" width="9.140625" bestFit="1" customWidth="1"/>
    <col min="6" max="8" width="9" bestFit="1" customWidth="1"/>
    <col min="9" max="9" width="9.140625" bestFit="1" customWidth="1"/>
    <col min="10" max="35" width="9" bestFit="1" customWidth="1"/>
    <col min="36" max="36" width="10.7109375" bestFit="1" customWidth="1"/>
  </cols>
  <sheetData>
    <row r="2" spans="1:36" ht="15.75">
      <c r="A2" s="23" t="s">
        <v>92</v>
      </c>
    </row>
    <row r="6" spans="1:36" ht="14.25">
      <c r="A6" s="5"/>
      <c r="B6" s="5" t="s">
        <v>0</v>
      </c>
      <c r="C6" s="5" t="s">
        <v>17</v>
      </c>
      <c r="D6" s="5" t="s">
        <v>1</v>
      </c>
      <c r="E6" s="5" t="s">
        <v>2</v>
      </c>
      <c r="F6" s="5" t="s">
        <v>4</v>
      </c>
      <c r="G6" s="5" t="s">
        <v>5</v>
      </c>
      <c r="H6" s="5" t="s">
        <v>6</v>
      </c>
      <c r="I6" s="5" t="s">
        <v>7</v>
      </c>
      <c r="J6" s="5" t="s">
        <v>8</v>
      </c>
      <c r="K6" s="5" t="s">
        <v>9</v>
      </c>
      <c r="L6" s="5" t="s">
        <v>10</v>
      </c>
      <c r="M6" s="5" t="s">
        <v>15</v>
      </c>
      <c r="N6" s="5" t="s">
        <v>11</v>
      </c>
      <c r="O6" s="5" t="s">
        <v>12</v>
      </c>
      <c r="P6" s="5" t="s">
        <v>14</v>
      </c>
      <c r="Q6" s="5" t="s">
        <v>13</v>
      </c>
      <c r="R6" s="5" t="s">
        <v>16</v>
      </c>
      <c r="S6" s="5" t="s">
        <v>57</v>
      </c>
      <c r="T6" s="5" t="s">
        <v>83</v>
      </c>
      <c r="U6" s="5" t="s">
        <v>58</v>
      </c>
      <c r="V6" s="5" t="s">
        <v>86</v>
      </c>
      <c r="W6" s="5" t="s">
        <v>42</v>
      </c>
      <c r="X6" s="5" t="s">
        <v>41</v>
      </c>
      <c r="Y6" s="5" t="s">
        <v>20</v>
      </c>
      <c r="Z6" s="5" t="s">
        <v>24</v>
      </c>
      <c r="AA6" s="5" t="s">
        <v>19</v>
      </c>
      <c r="AB6" s="5" t="s">
        <v>52</v>
      </c>
      <c r="AC6" s="5" t="s">
        <v>55</v>
      </c>
      <c r="AD6" s="5" t="s">
        <v>56</v>
      </c>
      <c r="AE6" s="5" t="s">
        <v>28</v>
      </c>
      <c r="AF6" s="5" t="s">
        <v>29</v>
      </c>
      <c r="AG6" s="5" t="s">
        <v>54</v>
      </c>
      <c r="AH6" s="5" t="s">
        <v>53</v>
      </c>
      <c r="AI6" s="5" t="s">
        <v>18</v>
      </c>
      <c r="AJ6" s="5" t="s">
        <v>3</v>
      </c>
    </row>
    <row r="7" spans="1:36" ht="14.25">
      <c r="A7" s="5"/>
      <c r="B7" s="5"/>
      <c r="C7" s="5"/>
      <c r="D7" s="5"/>
      <c r="E7" s="5"/>
      <c r="F7" s="5"/>
      <c r="G7" s="5"/>
      <c r="H7" s="5"/>
      <c r="I7" s="5"/>
      <c r="J7" s="5"/>
      <c r="K7" s="5"/>
      <c r="L7" s="5"/>
      <c r="M7" s="5"/>
      <c r="N7" s="5"/>
      <c r="O7" s="5"/>
      <c r="P7" s="6"/>
      <c r="Q7" s="5"/>
      <c r="R7" s="5"/>
      <c r="S7" s="5"/>
      <c r="T7" s="5"/>
      <c r="U7" s="5"/>
      <c r="V7" s="5"/>
      <c r="W7" s="5"/>
      <c r="X7" s="5"/>
      <c r="Y7" s="5"/>
      <c r="Z7" s="5"/>
      <c r="AA7" s="5"/>
      <c r="AB7" s="5"/>
      <c r="AC7" s="5"/>
      <c r="AD7" s="5"/>
      <c r="AE7" s="5"/>
      <c r="AF7" s="5"/>
      <c r="AG7" s="5"/>
      <c r="AH7" s="5"/>
      <c r="AI7" s="5"/>
      <c r="AJ7" s="5"/>
    </row>
    <row r="8" spans="1:36" ht="14.25">
      <c r="A8" s="7">
        <v>2000</v>
      </c>
      <c r="B8" s="7">
        <v>22</v>
      </c>
      <c r="C8" s="7"/>
      <c r="D8" s="7"/>
      <c r="E8" s="7"/>
      <c r="F8" s="7"/>
      <c r="G8" s="7"/>
      <c r="H8" s="7"/>
      <c r="I8" s="7"/>
      <c r="J8" s="7"/>
      <c r="K8" s="7"/>
      <c r="L8" s="7"/>
      <c r="M8" s="7"/>
      <c r="N8" s="7"/>
      <c r="O8" s="7"/>
      <c r="P8" s="8"/>
      <c r="Q8" s="5">
        <v>33</v>
      </c>
      <c r="R8" s="5"/>
      <c r="S8" s="5"/>
      <c r="T8" s="5"/>
      <c r="U8" s="5"/>
      <c r="V8" s="5"/>
      <c r="W8" s="5"/>
      <c r="X8" s="5"/>
      <c r="Y8" s="5"/>
      <c r="Z8" s="5"/>
      <c r="AA8" s="5"/>
      <c r="AB8" s="5"/>
      <c r="AC8" s="5"/>
      <c r="AD8" s="5"/>
      <c r="AE8" s="5"/>
      <c r="AF8" s="5"/>
      <c r="AG8" s="5"/>
      <c r="AH8" s="5"/>
      <c r="AI8" s="5"/>
      <c r="AJ8" s="5">
        <f>SUM(B8, C8, D8,E8, F8, G8, H8, I8, J8, K8, L8, M8, N8, O8, P8, Q8, R8, S8, T8, U8, V8, W8, X8, Y8, Z8, AA8, AB8, AC8, AD8, AE8, AF8, AG8, AH8, AI8)</f>
        <v>55</v>
      </c>
    </row>
    <row r="9" spans="1:36" ht="14.25">
      <c r="A9" s="7">
        <v>2001</v>
      </c>
      <c r="B9" s="7">
        <v>489</v>
      </c>
      <c r="C9" s="7"/>
      <c r="D9" s="7"/>
      <c r="E9" s="7"/>
      <c r="F9" s="7"/>
      <c r="G9" s="7"/>
      <c r="H9" s="7"/>
      <c r="I9" s="7"/>
      <c r="J9" s="7"/>
      <c r="K9" s="7"/>
      <c r="L9" s="7"/>
      <c r="M9" s="7"/>
      <c r="N9" s="7"/>
      <c r="O9" s="7"/>
      <c r="P9" s="8"/>
      <c r="Q9" s="5">
        <v>34</v>
      </c>
      <c r="R9" s="5"/>
      <c r="S9" s="5"/>
      <c r="T9" s="5"/>
      <c r="U9" s="5"/>
      <c r="V9" s="5"/>
      <c r="W9" s="5"/>
      <c r="X9" s="5"/>
      <c r="Y9" s="5"/>
      <c r="Z9" s="5"/>
      <c r="AA9" s="5"/>
      <c r="AB9" s="5"/>
      <c r="AC9" s="5"/>
      <c r="AD9" s="5"/>
      <c r="AE9" s="5"/>
      <c r="AF9" s="5"/>
      <c r="AG9" s="5"/>
      <c r="AH9" s="5"/>
      <c r="AI9" s="5"/>
      <c r="AJ9" s="5">
        <f t="shared" ref="AJ9:AJ20" si="0">SUM(B9, C9, D9,E9, F9, G9, H9, I9, J9, K9, L9, M9, N9, O9, P9, Q9, R9, S9, T9, U9, V9, W9, X9, Y9, Z9, AA9, AB9, AC9, AD9, AE9, AF9, AG9, AH9, AI9)</f>
        <v>523</v>
      </c>
    </row>
    <row r="10" spans="1:36" ht="14.25">
      <c r="A10" s="7">
        <v>2002</v>
      </c>
      <c r="B10" s="7">
        <v>910</v>
      </c>
      <c r="C10" s="7"/>
      <c r="D10" s="7"/>
      <c r="E10" s="7"/>
      <c r="F10" s="7"/>
      <c r="G10" s="7"/>
      <c r="H10" s="7"/>
      <c r="I10" s="7"/>
      <c r="J10" s="7"/>
      <c r="K10" s="7"/>
      <c r="L10" s="7"/>
      <c r="M10" s="7"/>
      <c r="N10" s="7"/>
      <c r="O10" s="7"/>
      <c r="P10" s="8"/>
      <c r="Q10" s="5">
        <v>21</v>
      </c>
      <c r="R10" s="5"/>
      <c r="S10" s="5"/>
      <c r="T10" s="5"/>
      <c r="U10" s="5"/>
      <c r="V10" s="5"/>
      <c r="W10" s="5"/>
      <c r="X10" s="5"/>
      <c r="Y10" s="5"/>
      <c r="Z10" s="5"/>
      <c r="AA10" s="5"/>
      <c r="AB10" s="5"/>
      <c r="AC10" s="5"/>
      <c r="AD10" s="5"/>
      <c r="AE10" s="5"/>
      <c r="AF10" s="5"/>
      <c r="AG10" s="5"/>
      <c r="AH10" s="5"/>
      <c r="AI10" s="5"/>
      <c r="AJ10" s="5">
        <f t="shared" si="0"/>
        <v>931</v>
      </c>
    </row>
    <row r="11" spans="1:36" ht="14.25">
      <c r="A11" s="7">
        <v>2003</v>
      </c>
      <c r="B11" s="7">
        <v>1528</v>
      </c>
      <c r="C11" s="7"/>
      <c r="D11" s="7"/>
      <c r="E11" s="7">
        <v>30</v>
      </c>
      <c r="F11" s="7"/>
      <c r="G11" s="7"/>
      <c r="H11" s="7"/>
      <c r="I11" s="7"/>
      <c r="J11" s="7"/>
      <c r="K11" s="7"/>
      <c r="L11" s="7"/>
      <c r="M11" s="7"/>
      <c r="N11" s="7"/>
      <c r="O11" s="7"/>
      <c r="P11" s="8"/>
      <c r="Q11" s="5">
        <v>33</v>
      </c>
      <c r="R11" s="5"/>
      <c r="S11" s="5"/>
      <c r="T11" s="5"/>
      <c r="U11" s="5"/>
      <c r="V11" s="5"/>
      <c r="W11" s="5"/>
      <c r="X11" s="5"/>
      <c r="Y11" s="5"/>
      <c r="Z11" s="5"/>
      <c r="AA11" s="5"/>
      <c r="AB11" s="5"/>
      <c r="AC11" s="5"/>
      <c r="AD11" s="5"/>
      <c r="AE11" s="5"/>
      <c r="AF11" s="5"/>
      <c r="AG11" s="5"/>
      <c r="AH11" s="5"/>
      <c r="AI11" s="5"/>
      <c r="AJ11" s="5">
        <f t="shared" si="0"/>
        <v>1591</v>
      </c>
    </row>
    <row r="12" spans="1:36" ht="14.25">
      <c r="A12" s="7">
        <v>2004</v>
      </c>
      <c r="B12" s="7">
        <v>3012</v>
      </c>
      <c r="C12" s="7"/>
      <c r="D12" s="7"/>
      <c r="E12" s="7">
        <v>175</v>
      </c>
      <c r="F12" s="7"/>
      <c r="G12" s="7"/>
      <c r="H12" s="7"/>
      <c r="I12" s="7"/>
      <c r="J12" s="7"/>
      <c r="K12" s="7"/>
      <c r="L12" s="7"/>
      <c r="M12" s="7"/>
      <c r="N12" s="7"/>
      <c r="O12" s="7"/>
      <c r="P12" s="8"/>
      <c r="Q12" s="5">
        <v>47</v>
      </c>
      <c r="R12" s="5"/>
      <c r="S12" s="5"/>
      <c r="T12" s="5"/>
      <c r="U12" s="5"/>
      <c r="V12" s="5"/>
      <c r="W12" s="5"/>
      <c r="X12" s="5"/>
      <c r="Y12" s="5"/>
      <c r="Z12" s="5"/>
      <c r="AA12" s="5"/>
      <c r="AB12" s="5"/>
      <c r="AC12" s="5"/>
      <c r="AD12" s="5"/>
      <c r="AE12" s="5"/>
      <c r="AF12" s="5"/>
      <c r="AG12" s="5"/>
      <c r="AH12" s="5"/>
      <c r="AI12" s="5"/>
      <c r="AJ12" s="5">
        <f t="shared" si="0"/>
        <v>3234</v>
      </c>
    </row>
    <row r="13" spans="1:36" ht="14.25">
      <c r="A13" s="7">
        <v>2005</v>
      </c>
      <c r="B13" s="7">
        <v>4715</v>
      </c>
      <c r="C13" s="7"/>
      <c r="D13" s="7"/>
      <c r="E13" s="7">
        <v>403</v>
      </c>
      <c r="F13" s="7"/>
      <c r="G13" s="7"/>
      <c r="H13" s="7"/>
      <c r="I13" s="7"/>
      <c r="J13" s="7"/>
      <c r="K13" s="7"/>
      <c r="L13" s="7"/>
      <c r="M13" s="7">
        <v>13</v>
      </c>
      <c r="N13" s="7"/>
      <c r="O13" s="7"/>
      <c r="P13" s="8"/>
      <c r="Q13" s="5">
        <v>60</v>
      </c>
      <c r="R13" s="5"/>
      <c r="S13" s="5"/>
      <c r="T13" s="5"/>
      <c r="U13" s="5"/>
      <c r="V13" s="5"/>
      <c r="W13" s="5"/>
      <c r="X13" s="5"/>
      <c r="Y13" s="5"/>
      <c r="Z13" s="5"/>
      <c r="AA13" s="5"/>
      <c r="AB13" s="5"/>
      <c r="AC13" s="5"/>
      <c r="AD13" s="5"/>
      <c r="AE13" s="5"/>
      <c r="AF13" s="5"/>
      <c r="AG13" s="5"/>
      <c r="AH13" s="5"/>
      <c r="AI13" s="5"/>
      <c r="AJ13" s="5">
        <f t="shared" si="0"/>
        <v>5191</v>
      </c>
    </row>
    <row r="14" spans="1:36" ht="14.25">
      <c r="A14" s="7">
        <v>2006</v>
      </c>
      <c r="B14" s="7">
        <v>7211</v>
      </c>
      <c r="C14" s="7"/>
      <c r="D14" s="5">
        <v>1941</v>
      </c>
      <c r="E14" s="7">
        <v>909</v>
      </c>
      <c r="F14" s="7"/>
      <c r="G14" s="7"/>
      <c r="H14" s="7"/>
      <c r="I14" s="7"/>
      <c r="J14" s="7"/>
      <c r="K14" s="7"/>
      <c r="L14" s="7"/>
      <c r="M14" s="7">
        <v>14</v>
      </c>
      <c r="N14" s="7"/>
      <c r="O14" s="7"/>
      <c r="P14" s="8"/>
      <c r="Q14" s="5">
        <v>31</v>
      </c>
      <c r="R14" s="5"/>
      <c r="S14" s="5"/>
      <c r="T14" s="5"/>
      <c r="U14" s="5"/>
      <c r="V14" s="5"/>
      <c r="W14" s="5"/>
      <c r="X14" s="5"/>
      <c r="Y14" s="5"/>
      <c r="Z14" s="5"/>
      <c r="AA14" s="5"/>
      <c r="AB14" s="5"/>
      <c r="AC14" s="5"/>
      <c r="AD14" s="5"/>
      <c r="AE14" s="5"/>
      <c r="AF14" s="5"/>
      <c r="AG14" s="5"/>
      <c r="AH14" s="5"/>
      <c r="AI14" s="5"/>
      <c r="AJ14" s="5">
        <f t="shared" si="0"/>
        <v>10106</v>
      </c>
    </row>
    <row r="15" spans="1:36" ht="14.25">
      <c r="A15" s="7">
        <v>2007</v>
      </c>
      <c r="B15" s="7">
        <v>8375</v>
      </c>
      <c r="C15" s="7"/>
      <c r="D15" s="5">
        <v>1647</v>
      </c>
      <c r="E15" s="7">
        <v>2185</v>
      </c>
      <c r="F15" s="7"/>
      <c r="G15" s="7"/>
      <c r="H15" s="7"/>
      <c r="I15" s="7"/>
      <c r="J15" s="7">
        <v>7</v>
      </c>
      <c r="K15" s="7"/>
      <c r="L15" s="7"/>
      <c r="M15" s="7">
        <v>22</v>
      </c>
      <c r="N15" s="7"/>
      <c r="O15" s="7"/>
      <c r="P15" s="8">
        <v>87</v>
      </c>
      <c r="Q15" s="5">
        <v>40</v>
      </c>
      <c r="R15" s="6"/>
      <c r="S15" s="6"/>
      <c r="T15" s="5"/>
      <c r="U15" s="5"/>
      <c r="V15" s="5"/>
      <c r="W15" s="5"/>
      <c r="X15" s="5"/>
      <c r="Y15" s="5"/>
      <c r="Z15" s="5"/>
      <c r="AA15" s="5"/>
      <c r="AB15" s="5"/>
      <c r="AC15" s="5"/>
      <c r="AD15" s="5"/>
      <c r="AE15" s="5"/>
      <c r="AF15" s="5"/>
      <c r="AG15" s="5"/>
      <c r="AH15" s="5"/>
      <c r="AI15" s="5"/>
      <c r="AJ15" s="5">
        <f t="shared" si="0"/>
        <v>12363</v>
      </c>
    </row>
    <row r="16" spans="1:36" ht="14.25">
      <c r="A16" s="7">
        <v>2008</v>
      </c>
      <c r="B16" s="7">
        <v>11313</v>
      </c>
      <c r="C16" s="7"/>
      <c r="D16" s="5">
        <v>2631</v>
      </c>
      <c r="E16" s="7">
        <v>4008</v>
      </c>
      <c r="F16" s="7"/>
      <c r="G16" s="7"/>
      <c r="H16" s="7"/>
      <c r="I16" s="7">
        <v>1124</v>
      </c>
      <c r="J16" s="7">
        <v>34</v>
      </c>
      <c r="K16" s="7"/>
      <c r="L16" s="7"/>
      <c r="M16" s="7">
        <v>14</v>
      </c>
      <c r="N16" s="7"/>
      <c r="O16" s="7"/>
      <c r="P16" s="8">
        <v>1931</v>
      </c>
      <c r="Q16" s="5">
        <v>56</v>
      </c>
      <c r="R16" s="6"/>
      <c r="S16" s="6"/>
      <c r="T16" s="5"/>
      <c r="U16" s="5"/>
      <c r="V16" s="5"/>
      <c r="W16" s="5"/>
      <c r="X16" s="5"/>
      <c r="Y16" s="5"/>
      <c r="Z16" s="5"/>
      <c r="AA16" s="5"/>
      <c r="AB16" s="5">
        <v>66</v>
      </c>
      <c r="AC16" s="5"/>
      <c r="AD16" s="5"/>
      <c r="AE16" s="5"/>
      <c r="AF16" s="5"/>
      <c r="AG16" s="5"/>
      <c r="AH16" s="5"/>
      <c r="AI16" s="5"/>
      <c r="AJ16" s="5">
        <f t="shared" si="0"/>
        <v>21177</v>
      </c>
    </row>
    <row r="17" spans="1:36" ht="14.25">
      <c r="A17" s="7">
        <v>2009</v>
      </c>
      <c r="B17" s="7">
        <v>12917</v>
      </c>
      <c r="C17" s="7"/>
      <c r="D17" s="5">
        <v>3707</v>
      </c>
      <c r="E17" s="7">
        <v>6026</v>
      </c>
      <c r="F17" s="7"/>
      <c r="G17" s="7"/>
      <c r="H17" s="7"/>
      <c r="I17" s="7">
        <v>2332</v>
      </c>
      <c r="J17" s="7">
        <v>32</v>
      </c>
      <c r="K17" s="7"/>
      <c r="L17" s="7"/>
      <c r="M17" s="7">
        <v>14</v>
      </c>
      <c r="N17" s="7"/>
      <c r="O17" s="7"/>
      <c r="P17" s="8">
        <v>3693</v>
      </c>
      <c r="Q17" s="5">
        <v>51</v>
      </c>
      <c r="R17" s="6"/>
      <c r="S17" s="6"/>
      <c r="T17" s="5">
        <v>239</v>
      </c>
      <c r="U17" s="5"/>
      <c r="V17" s="5"/>
      <c r="W17" s="5"/>
      <c r="X17" s="5"/>
      <c r="Y17" s="5"/>
      <c r="Z17" s="5"/>
      <c r="AA17" s="5"/>
      <c r="AB17" s="5">
        <v>84</v>
      </c>
      <c r="AC17" s="5"/>
      <c r="AD17" s="5"/>
      <c r="AE17" s="5"/>
      <c r="AF17" s="5"/>
      <c r="AG17" s="5"/>
      <c r="AH17" s="5"/>
      <c r="AI17" s="5"/>
      <c r="AJ17" s="5">
        <f t="shared" si="0"/>
        <v>29095</v>
      </c>
    </row>
    <row r="18" spans="1:36" ht="14.25">
      <c r="A18" s="7">
        <v>2010</v>
      </c>
      <c r="B18" s="7">
        <v>16666</v>
      </c>
      <c r="C18" s="7"/>
      <c r="D18" s="5">
        <v>7525</v>
      </c>
      <c r="E18" s="7">
        <v>8647</v>
      </c>
      <c r="F18" s="7"/>
      <c r="G18" s="7"/>
      <c r="H18" s="7"/>
      <c r="I18" s="7">
        <v>4103</v>
      </c>
      <c r="J18" s="7">
        <v>22</v>
      </c>
      <c r="K18" s="7"/>
      <c r="L18" s="7"/>
      <c r="M18" s="7">
        <v>23</v>
      </c>
      <c r="N18" s="7"/>
      <c r="O18" s="7"/>
      <c r="P18" s="8">
        <v>4160</v>
      </c>
      <c r="Q18" s="5">
        <v>74</v>
      </c>
      <c r="R18" s="6"/>
      <c r="S18" s="6"/>
      <c r="T18" s="5">
        <v>284</v>
      </c>
      <c r="U18" s="5"/>
      <c r="V18" s="5"/>
      <c r="W18" s="5"/>
      <c r="X18" s="5"/>
      <c r="Y18" s="5"/>
      <c r="Z18" s="5"/>
      <c r="AA18" s="5"/>
      <c r="AB18" s="5">
        <v>145</v>
      </c>
      <c r="AC18" s="5"/>
      <c r="AD18" s="5">
        <v>55</v>
      </c>
      <c r="AE18" s="5"/>
      <c r="AF18" s="5"/>
      <c r="AG18" s="5"/>
      <c r="AH18" s="5"/>
      <c r="AI18" s="5"/>
      <c r="AJ18" s="5">
        <f>SUM(B18, C18, D18,E18, F18, G18, H18, I18, J18, K18, L18, M18, N18, O18, P18, Q18, R18, S18, T18, U18, V18, W18, X18, Y18, Z18, AA18, AB18, AC18, AD18, AE18, AF18, AG18, AH18, AI18)</f>
        <v>41704</v>
      </c>
    </row>
    <row r="19" spans="1:36" ht="14.25">
      <c r="A19" s="7">
        <v>2011</v>
      </c>
      <c r="B19" s="7">
        <v>18745</v>
      </c>
      <c r="C19" s="7">
        <v>3110</v>
      </c>
      <c r="D19" s="5">
        <v>12288</v>
      </c>
      <c r="E19" s="7">
        <v>15881</v>
      </c>
      <c r="F19" s="7"/>
      <c r="G19" s="7"/>
      <c r="H19" s="7">
        <v>259</v>
      </c>
      <c r="I19" s="7">
        <v>4682</v>
      </c>
      <c r="J19" s="7">
        <v>26</v>
      </c>
      <c r="K19" s="7"/>
      <c r="L19" s="7"/>
      <c r="M19" s="7">
        <v>19</v>
      </c>
      <c r="N19" s="7"/>
      <c r="O19" s="7">
        <v>89</v>
      </c>
      <c r="P19" s="8">
        <v>4982</v>
      </c>
      <c r="Q19" s="5">
        <v>124</v>
      </c>
      <c r="R19" s="6"/>
      <c r="S19" s="6"/>
      <c r="T19" s="5">
        <v>356</v>
      </c>
      <c r="U19" s="5"/>
      <c r="V19" s="5"/>
      <c r="W19" s="5"/>
      <c r="X19" s="5"/>
      <c r="Y19" s="5"/>
      <c r="Z19" s="5"/>
      <c r="AA19" s="5">
        <v>44</v>
      </c>
      <c r="AB19" s="5">
        <v>124</v>
      </c>
      <c r="AC19" s="5"/>
      <c r="AD19" s="5">
        <v>59</v>
      </c>
      <c r="AE19" s="5"/>
      <c r="AF19" s="5"/>
      <c r="AG19" s="5"/>
      <c r="AH19" s="5"/>
      <c r="AI19" s="5"/>
      <c r="AJ19" s="5">
        <f t="shared" si="0"/>
        <v>60788</v>
      </c>
    </row>
    <row r="20" spans="1:36" ht="14.25">
      <c r="A20" s="7">
        <v>2012</v>
      </c>
      <c r="B20" s="7">
        <v>20914</v>
      </c>
      <c r="C20" s="7">
        <v>5089</v>
      </c>
      <c r="D20" s="5">
        <v>21649</v>
      </c>
      <c r="E20" s="7">
        <v>26305</v>
      </c>
      <c r="F20" s="7">
        <v>2500</v>
      </c>
      <c r="G20" s="7">
        <v>115</v>
      </c>
      <c r="H20" s="7">
        <v>382</v>
      </c>
      <c r="I20" s="7">
        <v>7043</v>
      </c>
      <c r="J20" s="7">
        <v>43</v>
      </c>
      <c r="K20" s="7">
        <v>773</v>
      </c>
      <c r="L20" s="7">
        <v>27</v>
      </c>
      <c r="M20" s="7">
        <v>22</v>
      </c>
      <c r="N20" s="7"/>
      <c r="O20" s="7">
        <v>140</v>
      </c>
      <c r="P20" s="8">
        <v>6843</v>
      </c>
      <c r="Q20" s="5">
        <v>224</v>
      </c>
      <c r="R20" s="6"/>
      <c r="S20" s="6">
        <v>20</v>
      </c>
      <c r="T20" s="5">
        <v>613</v>
      </c>
      <c r="U20" s="5"/>
      <c r="V20" s="5"/>
      <c r="W20" s="5"/>
      <c r="X20" s="5"/>
      <c r="Y20" s="5"/>
      <c r="Z20" s="5"/>
      <c r="AA20" s="5">
        <v>33</v>
      </c>
      <c r="AB20" s="5">
        <v>132</v>
      </c>
      <c r="AC20" s="5"/>
      <c r="AD20" s="5">
        <v>96</v>
      </c>
      <c r="AE20" s="5">
        <v>5</v>
      </c>
      <c r="AF20" s="5">
        <v>281</v>
      </c>
      <c r="AG20" s="5"/>
      <c r="AH20" s="5"/>
      <c r="AI20" s="5"/>
      <c r="AJ20" s="5">
        <f t="shared" si="0"/>
        <v>93249</v>
      </c>
    </row>
    <row r="21" spans="1:36" ht="14.25">
      <c r="A21" s="7">
        <v>2013</v>
      </c>
      <c r="B21" s="7">
        <v>24916</v>
      </c>
      <c r="C21" s="7">
        <v>7073</v>
      </c>
      <c r="D21" s="5">
        <v>25531</v>
      </c>
      <c r="E21" s="7">
        <v>34824</v>
      </c>
      <c r="F21" s="5">
        <v>7389</v>
      </c>
      <c r="G21" s="5">
        <v>170</v>
      </c>
      <c r="H21" s="5">
        <v>501</v>
      </c>
      <c r="I21" s="6">
        <v>9237</v>
      </c>
      <c r="J21" s="7">
        <v>91</v>
      </c>
      <c r="K21" s="7">
        <v>981</v>
      </c>
      <c r="L21" s="7">
        <v>217</v>
      </c>
      <c r="M21" s="7">
        <v>18</v>
      </c>
      <c r="N21" s="7">
        <v>232</v>
      </c>
      <c r="O21" s="7">
        <v>249</v>
      </c>
      <c r="P21" s="7">
        <v>7271</v>
      </c>
      <c r="Q21" s="5">
        <v>403</v>
      </c>
      <c r="R21" s="5">
        <v>1141</v>
      </c>
      <c r="S21" s="5">
        <v>31</v>
      </c>
      <c r="T21" s="5">
        <v>763</v>
      </c>
      <c r="U21" s="5">
        <v>462</v>
      </c>
      <c r="V21" s="5">
        <v>23</v>
      </c>
      <c r="W21" s="5"/>
      <c r="X21" s="5">
        <v>38</v>
      </c>
      <c r="Y21" s="5"/>
      <c r="Z21" s="5"/>
      <c r="AA21" s="5">
        <v>16</v>
      </c>
      <c r="AB21" s="5">
        <v>140</v>
      </c>
      <c r="AC21" s="5">
        <v>36</v>
      </c>
      <c r="AD21" s="5">
        <v>62</v>
      </c>
      <c r="AE21" s="5">
        <v>5</v>
      </c>
      <c r="AF21" s="5">
        <v>483</v>
      </c>
      <c r="AG21" s="5">
        <v>69</v>
      </c>
      <c r="AH21" s="5"/>
      <c r="AI21" s="5"/>
      <c r="AJ21" s="5">
        <f>SUM(B21, C21, D21,E21, F21, G21, H21, I21, J21, K21, L21, M21, N21, O21, P21, Q21, R21, S21, T21, U21, V21, W21, X21, Y21, Z21, AA21, AB21, AC21, AD21, AE21, AF21, AG21, AH21, AI21)</f>
        <v>122372</v>
      </c>
    </row>
    <row r="22" spans="1:36" ht="14.25">
      <c r="A22" s="7">
        <v>2014</v>
      </c>
      <c r="B22" s="7">
        <v>30177</v>
      </c>
      <c r="C22" s="6">
        <v>7622</v>
      </c>
      <c r="D22" s="5">
        <v>29608</v>
      </c>
      <c r="E22" s="6">
        <v>33357</v>
      </c>
      <c r="F22" s="6">
        <v>11132</v>
      </c>
      <c r="G22" s="5">
        <v>144</v>
      </c>
      <c r="H22" s="25" t="s">
        <v>87</v>
      </c>
      <c r="I22" s="6">
        <v>12391</v>
      </c>
      <c r="J22" s="7">
        <v>128</v>
      </c>
      <c r="K22" s="7">
        <v>1076</v>
      </c>
      <c r="L22" s="7">
        <v>536</v>
      </c>
      <c r="M22" s="7">
        <v>14</v>
      </c>
      <c r="N22" s="7">
        <v>471</v>
      </c>
      <c r="O22" s="7">
        <v>350</v>
      </c>
      <c r="P22" s="7">
        <v>7497</v>
      </c>
      <c r="Q22" s="7">
        <v>500</v>
      </c>
      <c r="R22" s="7">
        <v>1768</v>
      </c>
      <c r="S22" s="7">
        <v>158</v>
      </c>
      <c r="T22" s="5">
        <v>938</v>
      </c>
      <c r="U22" s="5">
        <v>1187</v>
      </c>
      <c r="V22" s="5">
        <v>112</v>
      </c>
      <c r="W22" s="5">
        <v>28</v>
      </c>
      <c r="X22" s="5">
        <v>48</v>
      </c>
      <c r="Y22" s="5">
        <v>7</v>
      </c>
      <c r="Z22" s="5">
        <v>268</v>
      </c>
      <c r="AA22" s="5">
        <v>27</v>
      </c>
      <c r="AB22" s="5">
        <v>207</v>
      </c>
      <c r="AC22" s="5">
        <v>136</v>
      </c>
      <c r="AD22" s="5">
        <v>84</v>
      </c>
      <c r="AE22" s="5">
        <v>7</v>
      </c>
      <c r="AF22" s="5">
        <v>1078</v>
      </c>
      <c r="AG22" s="5">
        <v>118</v>
      </c>
      <c r="AH22" s="5">
        <v>22</v>
      </c>
      <c r="AI22" s="5">
        <v>36</v>
      </c>
      <c r="AJ22" s="5">
        <f>SUM('CC BY - OA-only Journals'!B22, C22, D22,E22, F22, G22, H22, I22, J22, K22, L22, M22, N22, O22, P22, Q22, R22, S22, T22, U22, V22, W22, X22, Y22, Z22, AA22, AB22, AC22, AD22, AE22, AF22, AG22, AH22, AI22)</f>
        <v>141232</v>
      </c>
    </row>
    <row r="23" spans="1:36" ht="14.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row>
    <row r="24" spans="1:36" ht="14.25">
      <c r="A24" s="5" t="s">
        <v>88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f>SUM(AJ8:AJ23)</f>
        <v>543611</v>
      </c>
    </row>
    <row r="34" spans="3:3">
      <c r="C34" s="30"/>
    </row>
    <row r="37" spans="3:3" ht="18">
      <c r="C37" s="29"/>
    </row>
    <row r="53" spans="1:16">
      <c r="A53" s="4"/>
      <c r="C53" s="4"/>
    </row>
    <row r="58" spans="1:16">
      <c r="P58" s="2"/>
    </row>
    <row r="59" spans="1:16">
      <c r="A59" s="1"/>
      <c r="B59" s="1"/>
      <c r="C59" s="1"/>
      <c r="D59" s="1"/>
      <c r="E59" s="1"/>
      <c r="F59" s="1"/>
      <c r="G59" s="1"/>
      <c r="H59" s="1"/>
      <c r="I59" s="1"/>
      <c r="J59" s="1"/>
      <c r="K59" s="1"/>
      <c r="L59" s="1"/>
      <c r="M59" s="1"/>
      <c r="N59" s="1"/>
      <c r="O59" s="1"/>
      <c r="P59" s="3"/>
    </row>
    <row r="60" spans="1:16">
      <c r="A60" s="1"/>
      <c r="B60" s="1"/>
      <c r="C60" s="1"/>
      <c r="D60" s="1"/>
      <c r="E60" s="1"/>
      <c r="F60" s="1"/>
      <c r="G60" s="1"/>
      <c r="H60" s="1"/>
      <c r="I60" s="1"/>
      <c r="J60" s="1"/>
      <c r="K60" s="1"/>
      <c r="L60" s="1"/>
      <c r="M60" s="1"/>
      <c r="N60" s="1"/>
      <c r="O60" s="1"/>
      <c r="P60" s="3"/>
    </row>
    <row r="61" spans="1:16">
      <c r="A61" s="1"/>
      <c r="B61" s="1"/>
      <c r="C61" s="1"/>
      <c r="D61" s="1"/>
      <c r="E61" s="1"/>
      <c r="F61" s="1"/>
      <c r="G61" s="1"/>
      <c r="H61" s="1"/>
      <c r="I61" s="1"/>
      <c r="J61" s="1"/>
      <c r="K61" s="1"/>
      <c r="L61" s="1"/>
      <c r="M61" s="1"/>
      <c r="N61" s="1"/>
      <c r="O61" s="1"/>
      <c r="P61" s="3"/>
    </row>
    <row r="62" spans="1:16">
      <c r="A62" s="1"/>
      <c r="B62" s="1"/>
      <c r="C62" s="1"/>
      <c r="D62" s="1"/>
      <c r="E62" s="1"/>
      <c r="F62" s="1"/>
      <c r="G62" s="1"/>
      <c r="H62" s="1"/>
      <c r="I62" s="1"/>
      <c r="J62" s="1"/>
      <c r="K62" s="1"/>
      <c r="L62" s="1"/>
      <c r="M62" s="1"/>
      <c r="N62" s="1"/>
      <c r="O62" s="1"/>
      <c r="P62" s="3"/>
    </row>
    <row r="63" spans="1:16">
      <c r="A63" s="1"/>
      <c r="B63" s="1"/>
      <c r="C63" s="1"/>
      <c r="D63" s="1"/>
      <c r="E63" s="1"/>
      <c r="F63" s="1"/>
      <c r="G63" s="1"/>
      <c r="H63" s="1"/>
      <c r="I63" s="1"/>
      <c r="J63" s="1"/>
      <c r="K63" s="1"/>
      <c r="L63" s="1"/>
      <c r="M63" s="1"/>
      <c r="N63" s="1"/>
      <c r="O63" s="1"/>
      <c r="P63" s="3"/>
    </row>
    <row r="64" spans="1:16">
      <c r="A64" s="1"/>
      <c r="B64" s="1"/>
      <c r="C64" s="1"/>
      <c r="D64" s="1"/>
      <c r="E64" s="1"/>
      <c r="F64" s="1"/>
      <c r="G64" s="1"/>
      <c r="H64" s="1"/>
      <c r="I64" s="1"/>
      <c r="J64" s="1"/>
      <c r="K64" s="1"/>
      <c r="L64" s="1"/>
      <c r="M64" s="1"/>
      <c r="N64" s="1"/>
      <c r="O64" s="1"/>
      <c r="P64" s="3"/>
    </row>
    <row r="65" spans="1:16">
      <c r="A65" s="1"/>
      <c r="B65" s="1"/>
      <c r="C65" s="1"/>
      <c r="E65" s="1"/>
      <c r="F65" s="1"/>
      <c r="G65" s="1"/>
      <c r="H65" s="1"/>
      <c r="I65" s="1"/>
      <c r="J65" s="1"/>
      <c r="K65" s="1"/>
      <c r="L65" s="1"/>
      <c r="M65" s="1"/>
      <c r="N65" s="1"/>
      <c r="O65" s="1"/>
      <c r="P65" s="3"/>
    </row>
    <row r="66" spans="1:16">
      <c r="A66" s="1"/>
      <c r="B66" s="1"/>
      <c r="C66" s="1"/>
      <c r="E66" s="1"/>
      <c r="F66" s="1"/>
      <c r="G66" s="1"/>
      <c r="H66" s="1"/>
      <c r="I66" s="1"/>
      <c r="J66" s="1"/>
      <c r="K66" s="1"/>
      <c r="L66" s="1"/>
      <c r="M66" s="1"/>
      <c r="N66" s="1"/>
      <c r="O66" s="1"/>
      <c r="P66" s="3"/>
    </row>
    <row r="67" spans="1:16">
      <c r="A67" s="1"/>
      <c r="B67" s="1"/>
      <c r="C67" s="1"/>
      <c r="E67" s="1"/>
      <c r="F67" s="1"/>
      <c r="G67" s="1"/>
      <c r="H67" s="1"/>
      <c r="I67" s="1"/>
      <c r="J67" s="1"/>
      <c r="K67" s="1"/>
      <c r="L67" s="1"/>
      <c r="M67" s="1"/>
      <c r="N67" s="1"/>
      <c r="O67" s="1"/>
      <c r="P67" s="3"/>
    </row>
    <row r="68" spans="1:16">
      <c r="A68" s="1"/>
      <c r="B68" s="1"/>
      <c r="C68" s="1"/>
      <c r="E68" s="1"/>
      <c r="F68" s="1"/>
      <c r="G68" s="1"/>
      <c r="H68" s="1"/>
      <c r="I68" s="1"/>
      <c r="J68" s="1"/>
      <c r="K68" s="1"/>
      <c r="L68" s="1"/>
      <c r="M68" s="1"/>
      <c r="N68" s="1"/>
      <c r="O68" s="1"/>
      <c r="P68" s="3"/>
    </row>
    <row r="69" spans="1:16">
      <c r="A69" s="1"/>
      <c r="B69" s="1"/>
      <c r="C69" s="1"/>
      <c r="E69" s="1"/>
      <c r="F69" s="1"/>
      <c r="G69" s="1"/>
      <c r="H69" s="1"/>
      <c r="I69" s="1"/>
      <c r="J69" s="1"/>
      <c r="K69" s="1"/>
      <c r="L69" s="1"/>
      <c r="M69" s="1"/>
      <c r="N69" s="1"/>
      <c r="O69" s="1"/>
      <c r="P69" s="3"/>
    </row>
    <row r="70" spans="1:16">
      <c r="A70" s="1"/>
      <c r="B70" s="1"/>
      <c r="C70" s="1"/>
      <c r="E70" s="1"/>
      <c r="F70" s="1"/>
      <c r="G70" s="1"/>
      <c r="H70" s="1"/>
      <c r="I70" s="1"/>
      <c r="J70" s="1"/>
      <c r="K70" s="1"/>
      <c r="L70" s="1"/>
      <c r="M70" s="1"/>
      <c r="N70" s="1"/>
      <c r="O70" s="1"/>
      <c r="P70" s="3"/>
    </row>
    <row r="71" spans="1:16">
      <c r="A71" s="1"/>
      <c r="B71" s="1"/>
      <c r="C71" s="1"/>
      <c r="E71" s="1"/>
      <c r="F71" s="1"/>
      <c r="G71" s="1"/>
      <c r="H71" s="1"/>
      <c r="I71" s="1"/>
      <c r="J71" s="1"/>
      <c r="K71" s="1"/>
      <c r="L71" s="1"/>
      <c r="M71" s="1"/>
      <c r="N71" s="1"/>
      <c r="O71" s="1"/>
      <c r="P71" s="3"/>
    </row>
    <row r="72" spans="1:16">
      <c r="A72" s="1"/>
      <c r="B72" s="1"/>
      <c r="C72" s="1"/>
      <c r="E72" s="1"/>
      <c r="I72" s="2"/>
      <c r="J72" s="1"/>
      <c r="K72" s="1"/>
      <c r="L72" s="1"/>
      <c r="M72" s="1"/>
      <c r="N72" s="1"/>
      <c r="O72" s="1"/>
      <c r="P72" s="1"/>
    </row>
  </sheetData>
  <phoneticPr fontId="1" type="noConversion"/>
  <pageMargins left="0.75" right="0.75" top="1" bottom="1" header="0.5" footer="0.5"/>
  <pageSetup paperSize="9"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A2" sqref="A2"/>
    </sheetView>
  </sheetViews>
  <sheetFormatPr defaultRowHeight="12.75"/>
  <cols>
    <col min="1" max="1" width="43.5703125" customWidth="1"/>
  </cols>
  <sheetData>
    <row r="1" spans="1:9">
      <c r="A1" s="24" t="s">
        <v>93</v>
      </c>
    </row>
    <row r="3" spans="1:9">
      <c r="B3">
        <v>2014</v>
      </c>
      <c r="C3">
        <v>2013</v>
      </c>
      <c r="D3">
        <v>2012</v>
      </c>
      <c r="E3">
        <v>2011</v>
      </c>
      <c r="F3">
        <v>2010</v>
      </c>
      <c r="G3">
        <v>2009</v>
      </c>
      <c r="H3">
        <v>2008</v>
      </c>
      <c r="I3">
        <v>2007</v>
      </c>
    </row>
    <row r="4" spans="1:9">
      <c r="A4" t="s">
        <v>22</v>
      </c>
      <c r="B4">
        <v>34</v>
      </c>
      <c r="C4">
        <v>36</v>
      </c>
      <c r="D4">
        <v>74</v>
      </c>
    </row>
    <row r="5" spans="1:9">
      <c r="A5" t="s">
        <v>23</v>
      </c>
      <c r="B5">
        <v>0</v>
      </c>
      <c r="C5">
        <v>26</v>
      </c>
      <c r="D5">
        <v>40</v>
      </c>
    </row>
    <row r="6" spans="1:9">
      <c r="A6" t="s">
        <v>25</v>
      </c>
      <c r="B6">
        <v>104</v>
      </c>
      <c r="C6">
        <v>96</v>
      </c>
    </row>
    <row r="7" spans="1:9">
      <c r="A7" t="s">
        <v>27</v>
      </c>
      <c r="B7">
        <v>909</v>
      </c>
      <c r="C7">
        <v>935</v>
      </c>
      <c r="D7">
        <v>956</v>
      </c>
      <c r="E7">
        <v>996</v>
      </c>
      <c r="F7">
        <v>943</v>
      </c>
      <c r="G7">
        <v>952</v>
      </c>
      <c r="H7">
        <v>903</v>
      </c>
      <c r="I7">
        <v>835</v>
      </c>
    </row>
    <row r="8" spans="1:9">
      <c r="A8" t="s">
        <v>26</v>
      </c>
      <c r="B8">
        <v>6</v>
      </c>
      <c r="C8">
        <v>16</v>
      </c>
      <c r="D8">
        <v>11</v>
      </c>
    </row>
    <row r="9" spans="1:9">
      <c r="A9" s="4" t="s">
        <v>30</v>
      </c>
      <c r="B9">
        <v>4</v>
      </c>
      <c r="C9">
        <v>35</v>
      </c>
      <c r="D9">
        <v>6</v>
      </c>
    </row>
    <row r="10" spans="1:9">
      <c r="A10" s="4" t="s">
        <v>31</v>
      </c>
      <c r="B10">
        <v>0</v>
      </c>
      <c r="C10">
        <v>0</v>
      </c>
      <c r="D10">
        <v>0</v>
      </c>
    </row>
    <row r="11" spans="1:9">
      <c r="A11" s="4" t="s">
        <v>35</v>
      </c>
      <c r="B11">
        <v>5</v>
      </c>
      <c r="C11">
        <v>0</v>
      </c>
    </row>
    <row r="12" spans="1:9">
      <c r="A12" s="4" t="s">
        <v>36</v>
      </c>
      <c r="B12">
        <v>2586</v>
      </c>
      <c r="C12">
        <v>2344</v>
      </c>
    </row>
    <row r="13" spans="1:9">
      <c r="A13" s="4" t="s">
        <v>37</v>
      </c>
      <c r="B13">
        <v>1461</v>
      </c>
      <c r="C13">
        <v>731</v>
      </c>
    </row>
    <row r="14" spans="1:9">
      <c r="A14" s="4" t="s">
        <v>50</v>
      </c>
      <c r="B14">
        <v>224</v>
      </c>
      <c r="C14" s="4"/>
    </row>
    <row r="15" spans="1:9">
      <c r="A15" s="4" t="s">
        <v>43</v>
      </c>
      <c r="B15">
        <v>1489</v>
      </c>
      <c r="C15" s="4">
        <v>1220</v>
      </c>
      <c r="D15">
        <v>922</v>
      </c>
      <c r="E15">
        <v>371</v>
      </c>
    </row>
    <row r="16" spans="1:9">
      <c r="A16" s="4" t="s">
        <v>46</v>
      </c>
      <c r="B16">
        <v>294</v>
      </c>
      <c r="C16" s="4">
        <v>215</v>
      </c>
      <c r="D16">
        <v>79</v>
      </c>
    </row>
    <row r="17" spans="1:4">
      <c r="A17" s="4" t="s">
        <v>51</v>
      </c>
      <c r="B17">
        <v>604</v>
      </c>
      <c r="C17" s="4">
        <v>523</v>
      </c>
      <c r="D17">
        <v>473</v>
      </c>
    </row>
    <row r="18" spans="1:4">
      <c r="A18" s="4" t="s">
        <v>59</v>
      </c>
      <c r="B18">
        <v>1126</v>
      </c>
      <c r="C18" s="4">
        <v>1145</v>
      </c>
      <c r="D18">
        <v>1660</v>
      </c>
    </row>
    <row r="19" spans="1:4">
      <c r="A19" s="4" t="s">
        <v>60</v>
      </c>
      <c r="B19">
        <v>157</v>
      </c>
      <c r="C19" s="4">
        <v>3</v>
      </c>
      <c r="D19">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L15" sqref="L15"/>
    </sheetView>
  </sheetViews>
  <sheetFormatPr defaultRowHeight="12.75"/>
  <cols>
    <col min="1" max="1" width="43.85546875" customWidth="1"/>
    <col min="12" max="12" width="12.5703125" customWidth="1"/>
    <col min="13" max="13" width="11.5703125" customWidth="1"/>
    <col min="14" max="14" width="12.42578125" customWidth="1"/>
    <col min="15" max="15" width="13.28515625" customWidth="1"/>
    <col min="16" max="16" width="12.7109375" customWidth="1"/>
    <col min="17" max="17" width="11.140625" customWidth="1"/>
  </cols>
  <sheetData>
    <row r="1" spans="1:17">
      <c r="A1" s="24" t="s">
        <v>82</v>
      </c>
      <c r="K1" s="24"/>
    </row>
    <row r="3" spans="1:17">
      <c r="B3">
        <v>2014</v>
      </c>
      <c r="C3">
        <v>2013</v>
      </c>
      <c r="D3">
        <v>2012</v>
      </c>
      <c r="E3">
        <v>2011</v>
      </c>
      <c r="F3">
        <v>2010</v>
      </c>
      <c r="G3">
        <v>2009</v>
      </c>
      <c r="H3">
        <v>2008</v>
      </c>
      <c r="I3">
        <v>2007</v>
      </c>
      <c r="L3" s="22"/>
      <c r="M3" s="22"/>
      <c r="N3" s="22"/>
      <c r="O3" s="22"/>
      <c r="P3" s="22"/>
      <c r="Q3" s="22"/>
    </row>
    <row r="4" spans="1:17">
      <c r="A4" t="s">
        <v>21</v>
      </c>
      <c r="B4">
        <v>419</v>
      </c>
      <c r="C4">
        <v>298</v>
      </c>
    </row>
    <row r="5" spans="1:17">
      <c r="A5" s="4" t="s">
        <v>32</v>
      </c>
      <c r="B5">
        <v>300</v>
      </c>
      <c r="C5">
        <v>151</v>
      </c>
      <c r="D5">
        <v>33</v>
      </c>
    </row>
    <row r="6" spans="1:17">
      <c r="A6" s="4" t="s">
        <v>33</v>
      </c>
      <c r="B6">
        <v>26</v>
      </c>
      <c r="C6">
        <v>112</v>
      </c>
      <c r="D6">
        <v>105</v>
      </c>
    </row>
    <row r="7" spans="1:17">
      <c r="A7" s="4" t="s">
        <v>34</v>
      </c>
      <c r="B7">
        <v>2</v>
      </c>
      <c r="C7">
        <v>3</v>
      </c>
    </row>
    <row r="8" spans="1:17">
      <c r="A8" s="4" t="s">
        <v>38</v>
      </c>
      <c r="B8">
        <v>621</v>
      </c>
      <c r="C8">
        <v>178</v>
      </c>
    </row>
    <row r="9" spans="1:17">
      <c r="A9" s="4" t="s">
        <v>39</v>
      </c>
      <c r="B9">
        <v>36</v>
      </c>
      <c r="C9">
        <v>423</v>
      </c>
    </row>
    <row r="10" spans="1:17">
      <c r="A10" s="4" t="s">
        <v>40</v>
      </c>
      <c r="B10">
        <v>275</v>
      </c>
      <c r="C10">
        <v>306</v>
      </c>
    </row>
    <row r="11" spans="1:17">
      <c r="A11" s="4" t="s">
        <v>44</v>
      </c>
      <c r="B11">
        <v>64</v>
      </c>
      <c r="C11" s="4">
        <v>9</v>
      </c>
    </row>
    <row r="12" spans="1:17">
      <c r="A12" s="4" t="s">
        <v>45</v>
      </c>
      <c r="B12">
        <v>613</v>
      </c>
      <c r="C12" s="4">
        <v>567</v>
      </c>
      <c r="D12">
        <v>381</v>
      </c>
      <c r="E12">
        <v>217</v>
      </c>
    </row>
    <row r="13" spans="1:17">
      <c r="A13" s="4" t="s">
        <v>47</v>
      </c>
      <c r="B13">
        <v>2</v>
      </c>
      <c r="C13" s="4">
        <v>2</v>
      </c>
    </row>
    <row r="14" spans="1:17">
      <c r="A14" s="4" t="s">
        <v>48</v>
      </c>
      <c r="B14">
        <v>11</v>
      </c>
      <c r="C14" s="4">
        <v>15</v>
      </c>
      <c r="D14">
        <v>12</v>
      </c>
    </row>
    <row r="15" spans="1:17">
      <c r="A15" s="4" t="s">
        <v>49</v>
      </c>
      <c r="B15">
        <v>2</v>
      </c>
      <c r="C15" s="4"/>
    </row>
    <row r="16" spans="1:17">
      <c r="A16" s="4" t="s">
        <v>61</v>
      </c>
      <c r="B16">
        <v>863</v>
      </c>
      <c r="C16" s="4">
        <v>455</v>
      </c>
      <c r="D16">
        <v>14</v>
      </c>
    </row>
    <row r="17" spans="1:4">
      <c r="A17" s="4" t="s">
        <v>62</v>
      </c>
      <c r="B17">
        <v>662</v>
      </c>
      <c r="C17" s="4">
        <v>889</v>
      </c>
      <c r="D17">
        <v>1068</v>
      </c>
    </row>
    <row r="18" spans="1:4">
      <c r="A18" s="4" t="s">
        <v>63</v>
      </c>
      <c r="B18">
        <v>129</v>
      </c>
      <c r="C18" s="4">
        <v>59</v>
      </c>
    </row>
    <row r="19" spans="1:4">
      <c r="A19" s="4" t="s">
        <v>84</v>
      </c>
      <c r="B19">
        <v>6152</v>
      </c>
    </row>
    <row r="20" spans="1:4">
      <c r="A20" s="4" t="s">
        <v>85</v>
      </c>
      <c r="B20">
        <v>355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A26" sqref="A26"/>
    </sheetView>
  </sheetViews>
  <sheetFormatPr defaultRowHeight="12.75"/>
  <cols>
    <col min="1" max="1" width="25.7109375" customWidth="1"/>
    <col min="2" max="2" width="25.28515625" customWidth="1"/>
  </cols>
  <sheetData>
    <row r="1" spans="1:2" ht="15.75">
      <c r="A1" s="27" t="s">
        <v>90</v>
      </c>
    </row>
    <row r="3" spans="1:2" ht="15.75">
      <c r="A3" s="9"/>
      <c r="B3" s="26" t="s">
        <v>89</v>
      </c>
    </row>
    <row r="4" spans="1:2" ht="15">
      <c r="A4" s="10">
        <v>2011</v>
      </c>
      <c r="B4">
        <v>487</v>
      </c>
    </row>
    <row r="5" spans="1:2" ht="15">
      <c r="A5" s="10">
        <v>2012</v>
      </c>
      <c r="B5">
        <v>1189</v>
      </c>
    </row>
    <row r="6" spans="1:2" ht="15">
      <c r="A6" s="10">
        <v>2013</v>
      </c>
      <c r="B6">
        <v>1554</v>
      </c>
    </row>
    <row r="7" spans="1:2" ht="15">
      <c r="A7" s="10">
        <v>2014</v>
      </c>
      <c r="B7">
        <v>2482</v>
      </c>
    </row>
    <row r="8" spans="1:2" ht="15">
      <c r="A8" s="10">
        <v>2015</v>
      </c>
      <c r="B8">
        <v>2761</v>
      </c>
    </row>
    <row r="9" spans="1:2" ht="15">
      <c r="A9" s="9"/>
    </row>
    <row r="10" spans="1:2" ht="15.75">
      <c r="A10" s="11" t="s">
        <v>65</v>
      </c>
    </row>
    <row r="11" spans="1:2" ht="15">
      <c r="A11" s="9"/>
    </row>
    <row r="12" spans="1:2" ht="15">
      <c r="A12" s="9" t="s">
        <v>66</v>
      </c>
    </row>
    <row r="13" spans="1:2" ht="15">
      <c r="A13" s="12">
        <v>2011</v>
      </c>
      <c r="B13">
        <v>15</v>
      </c>
    </row>
    <row r="14" spans="1:2" ht="15">
      <c r="A14" s="12">
        <v>2012</v>
      </c>
      <c r="B14">
        <v>19</v>
      </c>
    </row>
    <row r="15" spans="1:2" ht="15">
      <c r="A15" s="12">
        <v>2013</v>
      </c>
      <c r="B15">
        <v>17</v>
      </c>
    </row>
    <row r="16" spans="1:2" ht="15">
      <c r="A16" s="12">
        <v>2014</v>
      </c>
      <c r="B16">
        <v>28</v>
      </c>
    </row>
    <row r="17" spans="1:2" ht="15">
      <c r="A17" s="12">
        <v>2015</v>
      </c>
      <c r="B17">
        <v>15</v>
      </c>
    </row>
    <row r="18" spans="1:2" ht="15">
      <c r="A18" s="9"/>
    </row>
    <row r="19" spans="1:2" ht="15">
      <c r="A19" s="9" t="s">
        <v>64</v>
      </c>
    </row>
    <row r="20" spans="1:2" ht="15">
      <c r="A20" s="12">
        <v>2011</v>
      </c>
      <c r="B20">
        <v>15</v>
      </c>
    </row>
    <row r="21" spans="1:2" ht="15">
      <c r="A21" s="12">
        <v>2012</v>
      </c>
      <c r="B21">
        <v>34</v>
      </c>
    </row>
    <row r="22" spans="1:2" ht="15">
      <c r="A22" s="12">
        <v>2013</v>
      </c>
      <c r="B22">
        <v>51</v>
      </c>
    </row>
    <row r="23" spans="1:2" ht="15">
      <c r="A23" s="12">
        <v>2014</v>
      </c>
      <c r="B23">
        <v>79</v>
      </c>
    </row>
    <row r="24" spans="1:2" ht="15">
      <c r="A24" s="12">
        <v>2015</v>
      </c>
      <c r="B24">
        <v>94</v>
      </c>
    </row>
    <row r="25" spans="1:2" ht="15">
      <c r="A25" s="9"/>
    </row>
    <row r="26" spans="1:2" ht="15.75">
      <c r="A26" s="28" t="s">
        <v>91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A15" sqref="A15"/>
    </sheetView>
  </sheetViews>
  <sheetFormatPr defaultRowHeight="12.75"/>
  <cols>
    <col min="1" max="1" width="15.5703125" customWidth="1"/>
    <col min="2" max="2" width="9.140625" customWidth="1"/>
    <col min="3" max="3" width="16" customWidth="1"/>
    <col min="4" max="4" width="15.7109375" customWidth="1"/>
    <col min="5" max="5" width="8.7109375" customWidth="1"/>
    <col min="6" max="6" width="16" customWidth="1"/>
    <col min="7" max="7" width="15.42578125" customWidth="1"/>
    <col min="9" max="9" width="16.7109375" customWidth="1"/>
    <col min="10" max="10" width="16.85546875" customWidth="1"/>
    <col min="12" max="12" width="14.85546875" customWidth="1"/>
    <col min="13" max="13" width="15.42578125" customWidth="1"/>
    <col min="15" max="15" width="14.42578125" customWidth="1"/>
    <col min="16" max="16" width="14.5703125" customWidth="1"/>
  </cols>
  <sheetData>
    <row r="1" spans="1:16" ht="18">
      <c r="A1" s="13" t="s">
        <v>67</v>
      </c>
      <c r="C1" s="14"/>
      <c r="D1" s="15"/>
      <c r="F1" s="14"/>
      <c r="G1" s="16"/>
      <c r="I1" s="14"/>
      <c r="J1" s="16"/>
      <c r="L1" s="14"/>
      <c r="M1" s="16"/>
      <c r="O1" s="14"/>
      <c r="P1" s="15"/>
    </row>
    <row r="2" spans="1:16" ht="15.75">
      <c r="A2" s="11"/>
      <c r="C2" s="14"/>
      <c r="D2" s="15"/>
      <c r="F2" s="14"/>
      <c r="G2" s="16"/>
      <c r="I2" s="14"/>
      <c r="J2" s="16"/>
      <c r="L2" s="14"/>
      <c r="M2" s="16"/>
      <c r="O2" s="14"/>
      <c r="P2" s="15"/>
    </row>
    <row r="3" spans="1:16" s="22" customFormat="1" ht="31.5">
      <c r="A3" s="18"/>
      <c r="B3" s="19">
        <v>2011</v>
      </c>
      <c r="C3" s="20" t="s">
        <v>68</v>
      </c>
      <c r="D3" s="21" t="s">
        <v>69</v>
      </c>
      <c r="E3" s="19">
        <v>2012</v>
      </c>
      <c r="F3" s="20" t="s">
        <v>70</v>
      </c>
      <c r="G3" s="21" t="s">
        <v>69</v>
      </c>
      <c r="H3" s="19">
        <v>2013</v>
      </c>
      <c r="I3" s="20" t="s">
        <v>71</v>
      </c>
      <c r="J3" s="21" t="s">
        <v>69</v>
      </c>
      <c r="K3" s="19">
        <v>2014</v>
      </c>
      <c r="L3" s="20" t="s">
        <v>72</v>
      </c>
      <c r="M3" s="21" t="s">
        <v>69</v>
      </c>
      <c r="N3" s="19">
        <v>2015</v>
      </c>
      <c r="O3" s="20" t="s">
        <v>73</v>
      </c>
      <c r="P3" s="21" t="s">
        <v>69</v>
      </c>
    </row>
    <row r="4" spans="1:16" ht="15.75">
      <c r="A4" s="11"/>
      <c r="C4" s="14"/>
      <c r="D4" s="15"/>
      <c r="F4" s="14"/>
      <c r="G4" s="16"/>
      <c r="I4" s="14"/>
      <c r="J4" s="16"/>
      <c r="L4" s="14"/>
      <c r="M4" s="16"/>
      <c r="O4" s="14"/>
      <c r="P4" s="15"/>
    </row>
    <row r="5" spans="1:16" ht="15.75">
      <c r="A5" s="17" t="s">
        <v>74</v>
      </c>
      <c r="B5">
        <v>2</v>
      </c>
      <c r="C5" s="14">
        <f>B5</f>
        <v>2</v>
      </c>
      <c r="D5" s="15">
        <f>(100/C13)*C5</f>
        <v>0.41067761806981518</v>
      </c>
      <c r="E5">
        <v>8</v>
      </c>
      <c r="F5" s="14">
        <f>C5+E5</f>
        <v>10</v>
      </c>
      <c r="G5" s="15">
        <f>(100/F13)*F5</f>
        <v>0.84104289318755254</v>
      </c>
      <c r="H5">
        <v>23</v>
      </c>
      <c r="I5" s="14">
        <f>F5+H5</f>
        <v>33</v>
      </c>
      <c r="J5" s="15">
        <f>(100/I13)*I5</f>
        <v>2.1235521235521237</v>
      </c>
      <c r="K5">
        <v>31</v>
      </c>
      <c r="L5" s="14">
        <f>I5+K5</f>
        <v>64</v>
      </c>
      <c r="M5" s="15">
        <f>(100/L13)*L5</f>
        <v>2.5785656728444803</v>
      </c>
      <c r="N5">
        <v>26</v>
      </c>
      <c r="O5" s="14">
        <f t="shared" ref="O5:O11" si="0">B5+E5+H5+K5+N5</f>
        <v>90</v>
      </c>
      <c r="P5" s="15">
        <f>(100/O13)*O5</f>
        <v>3.2596885186526623</v>
      </c>
    </row>
    <row r="6" spans="1:16" ht="15.75">
      <c r="A6" s="17" t="s">
        <v>75</v>
      </c>
      <c r="B6">
        <v>137</v>
      </c>
      <c r="C6" s="14">
        <f t="shared" ref="C6:C11" si="1">B6</f>
        <v>137</v>
      </c>
      <c r="D6" s="15">
        <f>(100/C13)*C6</f>
        <v>28.131416837782339</v>
      </c>
      <c r="E6">
        <v>75</v>
      </c>
      <c r="F6" s="14">
        <f t="shared" ref="F6:F13" si="2">C6+E6</f>
        <v>212</v>
      </c>
      <c r="G6" s="15">
        <f>(100/F13)*F6</f>
        <v>17.830109335576115</v>
      </c>
      <c r="H6">
        <v>41</v>
      </c>
      <c r="I6" s="14">
        <f t="shared" ref="I6:I11" si="3">F6+H6</f>
        <v>253</v>
      </c>
      <c r="J6" s="15">
        <f>(100/I13)*I6</f>
        <v>16.28056628056628</v>
      </c>
      <c r="K6">
        <v>73</v>
      </c>
      <c r="L6" s="14">
        <f t="shared" ref="L6:L11" si="4">I6+K6</f>
        <v>326</v>
      </c>
      <c r="M6" s="15">
        <f>(100/L13)*L6</f>
        <v>13.134568896051572</v>
      </c>
      <c r="N6">
        <v>8</v>
      </c>
      <c r="O6" s="14">
        <f t="shared" si="0"/>
        <v>334</v>
      </c>
      <c r="P6" s="15">
        <f>(100/O13)*O6</f>
        <v>12.097066280333214</v>
      </c>
    </row>
    <row r="7" spans="1:16" ht="15.75">
      <c r="A7" s="17" t="s">
        <v>76</v>
      </c>
      <c r="B7">
        <v>247</v>
      </c>
      <c r="C7" s="14">
        <f t="shared" si="1"/>
        <v>247</v>
      </c>
      <c r="D7" s="15">
        <f>(100/C13)*C7</f>
        <v>50.718685831622174</v>
      </c>
      <c r="E7">
        <v>362</v>
      </c>
      <c r="F7" s="14">
        <f t="shared" si="2"/>
        <v>609</v>
      </c>
      <c r="G7" s="15">
        <f>(100/F13)*F7</f>
        <v>51.219512195121951</v>
      </c>
      <c r="H7">
        <v>235</v>
      </c>
      <c r="I7" s="14">
        <f t="shared" si="3"/>
        <v>844</v>
      </c>
      <c r="J7" s="15">
        <f>(100/I13)*I7</f>
        <v>54.311454311454312</v>
      </c>
      <c r="K7">
        <v>325</v>
      </c>
      <c r="L7" s="14">
        <f t="shared" si="4"/>
        <v>1169</v>
      </c>
      <c r="M7" s="15">
        <f>(100/L13)*L7</f>
        <v>47.099113618049962</v>
      </c>
      <c r="N7">
        <v>17</v>
      </c>
      <c r="O7" s="14">
        <f t="shared" si="0"/>
        <v>1186</v>
      </c>
      <c r="P7" s="15">
        <f>(100/O13)*O7</f>
        <v>42.955450923578418</v>
      </c>
    </row>
    <row r="8" spans="1:16" ht="15.75">
      <c r="A8" s="17" t="s">
        <v>77</v>
      </c>
      <c r="B8">
        <v>0</v>
      </c>
      <c r="C8" s="14">
        <f t="shared" si="1"/>
        <v>0</v>
      </c>
      <c r="D8" s="15">
        <f>(100/C13)*C8</f>
        <v>0</v>
      </c>
      <c r="E8">
        <v>0</v>
      </c>
      <c r="F8" s="14">
        <f t="shared" si="2"/>
        <v>0</v>
      </c>
      <c r="G8" s="15">
        <f>(100/F13)*F8</f>
        <v>0</v>
      </c>
      <c r="H8">
        <v>29</v>
      </c>
      <c r="I8" s="14">
        <f t="shared" si="3"/>
        <v>29</v>
      </c>
      <c r="J8" s="15">
        <f>(100/I13)*I8</f>
        <v>1.8661518661518661</v>
      </c>
      <c r="K8">
        <v>149</v>
      </c>
      <c r="L8" s="14">
        <f t="shared" si="4"/>
        <v>178</v>
      </c>
      <c r="M8" s="15">
        <f>(100/L13)*L8</f>
        <v>7.171635777598711</v>
      </c>
      <c r="N8">
        <v>162</v>
      </c>
      <c r="O8" s="14">
        <f t="shared" si="0"/>
        <v>340</v>
      </c>
      <c r="P8" s="15">
        <f>(100/O13)*O8</f>
        <v>12.314378848243392</v>
      </c>
    </row>
    <row r="9" spans="1:16" ht="15.75">
      <c r="A9" s="17" t="s">
        <v>78</v>
      </c>
      <c r="B9">
        <v>100</v>
      </c>
      <c r="C9" s="14">
        <f t="shared" si="1"/>
        <v>100</v>
      </c>
      <c r="D9" s="15">
        <f>(100/C13)*C9</f>
        <v>20.533880903490758</v>
      </c>
      <c r="E9">
        <v>34</v>
      </c>
      <c r="F9" s="14">
        <f t="shared" si="2"/>
        <v>134</v>
      </c>
      <c r="G9" s="15">
        <f>(100/F13)*F9</f>
        <v>11.269974768713205</v>
      </c>
      <c r="H9">
        <v>29</v>
      </c>
      <c r="I9" s="14">
        <f t="shared" si="3"/>
        <v>163</v>
      </c>
      <c r="J9" s="15">
        <f>(100/I13)*I9</f>
        <v>10.489060489060488</v>
      </c>
      <c r="K9">
        <v>8</v>
      </c>
      <c r="L9" s="14">
        <f t="shared" si="4"/>
        <v>171</v>
      </c>
      <c r="M9" s="15">
        <f>(100/L13)*L9</f>
        <v>6.8896051571313457</v>
      </c>
      <c r="N9">
        <v>3</v>
      </c>
      <c r="O9" s="14">
        <f t="shared" si="0"/>
        <v>174</v>
      </c>
      <c r="P9" s="15">
        <f>(100/O13)*O9</f>
        <v>6.3020644693951473</v>
      </c>
    </row>
    <row r="10" spans="1:16" ht="15.75">
      <c r="A10" s="17" t="s">
        <v>79</v>
      </c>
      <c r="B10">
        <v>0</v>
      </c>
      <c r="C10" s="14">
        <f t="shared" si="1"/>
        <v>0</v>
      </c>
      <c r="D10" s="15">
        <f>(100/C13)*C10</f>
        <v>0</v>
      </c>
      <c r="E10">
        <v>8</v>
      </c>
      <c r="F10" s="14">
        <f t="shared" si="2"/>
        <v>8</v>
      </c>
      <c r="G10" s="15">
        <f>(100/F13)*F10</f>
        <v>0.67283431455004206</v>
      </c>
      <c r="H10">
        <v>4</v>
      </c>
      <c r="I10" s="14">
        <f t="shared" si="3"/>
        <v>12</v>
      </c>
      <c r="J10" s="15">
        <f>(100/I13)*I10</f>
        <v>0.77220077220077221</v>
      </c>
      <c r="K10">
        <v>28</v>
      </c>
      <c r="L10" s="14">
        <f t="shared" si="4"/>
        <v>40</v>
      </c>
      <c r="M10" s="15">
        <f>(100/L13)*L10</f>
        <v>1.6116035455278002</v>
      </c>
      <c r="N10">
        <v>0</v>
      </c>
      <c r="O10" s="14">
        <f t="shared" si="0"/>
        <v>40</v>
      </c>
      <c r="P10" s="15">
        <f>(100/O13)*O10</f>
        <v>1.4487504527345165</v>
      </c>
    </row>
    <row r="11" spans="1:16" ht="15.75">
      <c r="A11" s="17" t="s">
        <v>80</v>
      </c>
      <c r="B11">
        <v>1</v>
      </c>
      <c r="C11" s="14">
        <f t="shared" si="1"/>
        <v>1</v>
      </c>
      <c r="D11" s="15">
        <f>(100/C13)*C11</f>
        <v>0.20533880903490759</v>
      </c>
      <c r="E11">
        <v>215</v>
      </c>
      <c r="F11" s="14">
        <f t="shared" si="2"/>
        <v>216</v>
      </c>
      <c r="G11" s="15">
        <f>(100/F13)*F11</f>
        <v>18.166526492851137</v>
      </c>
      <c r="H11">
        <v>4</v>
      </c>
      <c r="I11" s="14">
        <f t="shared" si="3"/>
        <v>220</v>
      </c>
      <c r="J11" s="15">
        <f>(100/I13)*I11</f>
        <v>14.157014157014157</v>
      </c>
      <c r="K11">
        <v>314</v>
      </c>
      <c r="L11" s="14">
        <f t="shared" si="4"/>
        <v>534</v>
      </c>
      <c r="M11" s="15">
        <f>(100/L13)*L11</f>
        <v>21.514907332796135</v>
      </c>
      <c r="N11">
        <v>63</v>
      </c>
      <c r="O11" s="14">
        <f t="shared" si="0"/>
        <v>597</v>
      </c>
      <c r="P11" s="15">
        <f>(100/O13)*O11</f>
        <v>21.622600507062661</v>
      </c>
    </row>
    <row r="12" spans="1:16" ht="15.75">
      <c r="A12" s="17"/>
      <c r="C12" s="14"/>
      <c r="D12" s="15"/>
      <c r="F12" s="14"/>
      <c r="G12" s="16"/>
      <c r="I12" s="14"/>
      <c r="J12" s="16"/>
      <c r="L12" s="14"/>
      <c r="M12" s="16"/>
      <c r="O12" s="14"/>
      <c r="P12" s="15"/>
    </row>
    <row r="13" spans="1:16" ht="15.75">
      <c r="A13" s="17" t="s">
        <v>81</v>
      </c>
      <c r="B13">
        <f>SUM(B5:B12)</f>
        <v>487</v>
      </c>
      <c r="C13" s="14">
        <f>SUM(C5:C12)</f>
        <v>487</v>
      </c>
      <c r="D13" s="15">
        <f>(100/C13)*C13</f>
        <v>100</v>
      </c>
      <c r="E13">
        <f>SUM(E5:E12)</f>
        <v>702</v>
      </c>
      <c r="F13" s="14">
        <f t="shared" si="2"/>
        <v>1189</v>
      </c>
      <c r="G13" s="15">
        <f t="shared" ref="G13:N13" si="5">SUM(G5:G12)</f>
        <v>100.00000000000001</v>
      </c>
      <c r="H13">
        <f t="shared" si="5"/>
        <v>365</v>
      </c>
      <c r="I13" s="14">
        <f t="shared" si="5"/>
        <v>1554</v>
      </c>
      <c r="J13" s="15">
        <f t="shared" si="5"/>
        <v>100.00000000000001</v>
      </c>
      <c r="K13">
        <f t="shared" si="5"/>
        <v>928</v>
      </c>
      <c r="L13" s="14">
        <f t="shared" si="5"/>
        <v>2482</v>
      </c>
      <c r="M13" s="15">
        <f t="shared" si="5"/>
        <v>100</v>
      </c>
      <c r="N13">
        <f t="shared" si="5"/>
        <v>279</v>
      </c>
      <c r="O13" s="14">
        <f>B13+E13+H13+K13+N13</f>
        <v>2761</v>
      </c>
      <c r="P13" s="15">
        <f>SUM(P5:P12)</f>
        <v>100</v>
      </c>
    </row>
    <row r="14" spans="1:16" ht="15.75">
      <c r="A14" s="11"/>
      <c r="C14" s="14"/>
      <c r="D14" s="15"/>
      <c r="F14" s="14"/>
      <c r="G14" s="16"/>
      <c r="I14" s="14"/>
      <c r="J14" s="16"/>
      <c r="L14" s="14"/>
      <c r="M14" s="16"/>
      <c r="O14" s="14"/>
      <c r="P14" s="15"/>
    </row>
    <row r="15" spans="1:16" ht="15.75">
      <c r="A15" s="28"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CC BY - OA-only Journals</vt:lpstr>
      <vt:lpstr>Other licenses - OA-only</vt:lpstr>
      <vt:lpstr>OA articles in Hybrid Journals</vt:lpstr>
      <vt:lpstr>DOAB Growth</vt:lpstr>
      <vt:lpstr>DOAB Numbers - Licenses</vt:lpstr>
      <vt:lpstr>Sheet4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mpatterson</dc:creator>
  <cp:lastModifiedBy>Claire</cp:lastModifiedBy>
  <dcterms:created xsi:type="dcterms:W3CDTF">2011-01-05T18:03:44Z</dcterms:created>
  <dcterms:modified xsi:type="dcterms:W3CDTF">2015-05-22T12:28:25Z</dcterms:modified>
</cp:coreProperties>
</file>